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1"/>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<sst xmlns="http://schemas.openxmlformats.org/spreadsheetml/2006/main" count="170" uniqueCount="98">
  <si>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</si>
  <si>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</si>
  <si>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</si>
  <si>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</si>
  <si>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</si>
  <si>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</si>
  <si>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</si>
  <si>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</si>
  <si>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</si>
  <si>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</si>
  <si>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</si>
  <si>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</si>
  <si>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</si>
  <si>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</si>
  <si>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</si>
  <si>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</si>
  <si>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</si>
  <si>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</si>
  <si>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</si>
  <si>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</si>
  <si>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</si>
  <si>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</si>
  <si>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</si>
  <si>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</si>
  <si>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</si>
  <si>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</si>
  <si>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</si>
  <si>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</si>
  <si>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</si>
  <si>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</si>
  <si>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</si>
  <si>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</si>
  <si>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</si>
  <si>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</si>
  <si>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</si>
  <si>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 xml:space="preserve">   (ký, họ tên)</t>
  </si>
  <si>
    <t>Tên đơn vị</t>
  </si>
  <si>
    <t>4</t>
  </si>
  <si>
    <t>5</t>
  </si>
  <si>
    <t>6</t>
  </si>
  <si>
    <t>7</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</si>
  <si>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</si>
  <si>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</si>
  <si>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</si>
  <si>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</si>
  <si>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</si>
  <si>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</si>
  <si>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</si>
  <si>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</si>
  <si>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</si>
  <si>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</si>
  <si>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</si>
  <si>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</si>
  <si>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</si>
  <si>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</si>
  <si>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</si>
  <si>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</si>
  <si>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</si>
  <si>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</si>
  <si>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</si>
  <si>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</si>
  <si>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</si>
  <si>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</si>
  <si>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</si>
  <si>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</si>
  <si>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</si>
  <si>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</si>
  <si>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</si>
  <si>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</si>
  <si>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</si>
  <si>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</si>
  <si>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</si>
  <si>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(ký, họ tên, đóng dấu)</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</si>
  <si>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</si>
  <si>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</si>
  <si>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</si>
  <si>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</si>
  <si>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</si>
  <si>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</si>
  <si>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</si>
  <si>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Phan Ngọc Siêng</t>
  </si>
  <si>
    <t>Đặng Văn Hưởng</t>
  </si>
  <si>
    <t>Lâm Văn Thừa</t>
  </si>
  <si>
    <t>Lâm Sô Phone</t>
  </si>
  <si>
    <t>Nguyễn Thanh Cao</t>
  </si>
  <si>
    <t>Hồ Quốc Nhi</t>
  </si>
  <si>
    <t>Trần Thị Thu Hiền</t>
  </si>
  <si>
    <t xml:space="preserve">Đơn vị  báo cáo Chi cục THADS </t>
  </si>
  <si>
    <t>TP Trà Vinh</t>
  </si>
  <si>
    <t>Đơn vị nhận báo cáo Cục THADS</t>
  </si>
  <si>
    <t>Tỉnh Trà Vinh</t>
  </si>
  <si>
    <t>Tổng cộng</t>
  </si>
  <si>
    <t xml:space="preserve">  CHI CỤC TRƯỞNG</t>
  </si>
  <si>
    <t>Đơn vị  báo cáo Chi cục THADS</t>
  </si>
  <si>
    <t xml:space="preserve">Đơn vị nhận báo cáo Cục THADS </t>
  </si>
  <si>
    <t>02tháng/năm 2016</t>
  </si>
  <si>
    <t>TP Trà Vinh, ngày 27 tháng 11 năm2015</t>
  </si>
  <si>
    <t>Ngày 27 tháng 11 năm 2015</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</si>
</sst>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
    <numFmt numFmtId="194" formatCode="0;[Red]0"/>
    <numFmt numFmtId="195" formatCode="#.##0;[Red]#.##0"/>
    <numFmt numFmtId="196" formatCode="#.00"/>
    <numFmt numFmtId="197" formatCode="000."/>
    <numFmt numFmtId="198" formatCode="###.00"/>
    <numFmt numFmtId="199" formatCode=".00"/>
    <numFmt numFmtId="200" formatCode="#.##0.00"/>
    <numFmt numFmtId="201" formatCode="0.0%"/>
    <numFmt numFmtId="202" formatCode="0.000%"/>
  </numFmts>
  <fonts count="6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0">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2" fontId="4" fillId="33" borderId="0" xfId="0" applyNumberFormat="1" applyFont="1" applyFill="1" applyBorder="1" applyAlignment="1">
      <alignment/>
    </xf>
    <xf numFmtId="49" fontId="1" fillId="33" borderId="0" xfId="0" applyNumberFormat="1" applyFont="1" applyFill="1" applyBorder="1" applyAlignment="1">
      <alignment/>
    </xf>
    <xf numFmtId="49" fontId="7"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14" fillId="33" borderId="0" xfId="0" applyNumberFormat="1" applyFont="1" applyFill="1" applyAlignment="1">
      <alignment/>
    </xf>
    <xf numFmtId="49" fontId="5" fillId="33" borderId="10" xfId="0" applyNumberFormat="1" applyFont="1" applyFill="1" applyBorder="1" applyAlignment="1" applyProtection="1">
      <alignment horizontal="center" vertical="center"/>
      <protection/>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4" fillId="33" borderId="0" xfId="0" applyNumberFormat="1" applyFont="1" applyFill="1" applyAlignment="1">
      <alignment wrapText="1"/>
    </xf>
    <xf numFmtId="49" fontId="0" fillId="33" borderId="12" xfId="0" applyNumberFormat="1" applyFont="1" applyFill="1" applyBorder="1" applyAlignment="1">
      <alignment horizontal="center"/>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49" fontId="3" fillId="33" borderId="0" xfId="0" applyNumberFormat="1" applyFont="1" applyFill="1" applyAlignment="1">
      <alignment/>
    </xf>
    <xf numFmtId="49" fontId="8" fillId="33" borderId="10" xfId="0" applyNumberFormat="1" applyFont="1" applyFill="1" applyBorder="1" applyAlignment="1" applyProtection="1">
      <alignment horizontal="center" vertical="center"/>
      <protection/>
    </xf>
    <xf numFmtId="3" fontId="8" fillId="33" borderId="10" xfId="0" applyNumberFormat="1" applyFont="1" applyFill="1" applyBorder="1" applyAlignment="1" applyProtection="1">
      <alignment horizontal="center" vertical="center"/>
      <protection/>
    </xf>
    <xf numFmtId="3" fontId="60" fillId="33" borderId="10" xfId="0" applyNumberFormat="1" applyFont="1" applyFill="1" applyBorder="1" applyAlignment="1" applyProtection="1">
      <alignment horizontal="center" vertical="center"/>
      <protection/>
    </xf>
    <xf numFmtId="3" fontId="8" fillId="33" borderId="10" xfId="0" applyNumberFormat="1" applyFont="1" applyFill="1" applyBorder="1" applyAlignment="1">
      <alignment horizontal="center"/>
    </xf>
    <xf numFmtId="3" fontId="8" fillId="33" borderId="11" xfId="0" applyNumberFormat="1" applyFont="1" applyFill="1" applyBorder="1" applyAlignment="1" applyProtection="1">
      <alignment horizontal="center" vertical="center"/>
      <protection/>
    </xf>
    <xf numFmtId="3" fontId="8" fillId="33" borderId="11" xfId="0" applyNumberFormat="1" applyFont="1" applyFill="1" applyBorder="1" applyAlignment="1">
      <alignment horizontal="center"/>
    </xf>
    <xf numFmtId="10" fontId="8" fillId="33" borderId="10" xfId="59" applyNumberFormat="1" applyFont="1" applyFill="1" applyBorder="1" applyAlignment="1">
      <alignment/>
    </xf>
    <xf numFmtId="49" fontId="8" fillId="33" borderId="10" xfId="0" applyNumberFormat="1" applyFont="1" applyFill="1" applyBorder="1" applyAlignment="1" applyProtection="1">
      <alignment vertical="center"/>
      <protection/>
    </xf>
    <xf numFmtId="49" fontId="8" fillId="33" borderId="11" xfId="0" applyNumberFormat="1" applyFont="1" applyFill="1" applyBorder="1" applyAlignment="1" applyProtection="1">
      <alignment vertical="center"/>
      <protection/>
    </xf>
    <xf numFmtId="49" fontId="22" fillId="33" borderId="10" xfId="0" applyNumberFormat="1" applyFont="1" applyFill="1" applyBorder="1" applyAlignment="1" applyProtection="1">
      <alignment vertical="center"/>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3" fontId="61" fillId="33" borderId="10" xfId="0" applyNumberFormat="1" applyFont="1" applyFill="1" applyBorder="1" applyAlignment="1" applyProtection="1">
      <alignment horizontal="center" vertical="center"/>
      <protection/>
    </xf>
    <xf numFmtId="3" fontId="21" fillId="33" borderId="10" xfId="0" applyNumberFormat="1" applyFont="1" applyFill="1" applyBorder="1" applyAlignment="1" applyProtection="1">
      <alignment horizontal="center" vertical="center"/>
      <protection/>
    </xf>
    <xf numFmtId="3" fontId="21" fillId="33" borderId="10" xfId="59" applyNumberFormat="1" applyFont="1" applyFill="1" applyBorder="1" applyAlignment="1" applyProtection="1">
      <alignment horizontal="center" vertical="center"/>
      <protection/>
    </xf>
    <xf numFmtId="3" fontId="21" fillId="33" borderId="10" xfId="0" applyNumberFormat="1" applyFont="1" applyFill="1" applyBorder="1" applyAlignment="1">
      <alignment horizontal="center"/>
    </xf>
    <xf numFmtId="10" fontId="21" fillId="33" borderId="10" xfId="59" applyNumberFormat="1" applyFont="1" applyFill="1" applyBorder="1" applyAlignment="1">
      <alignment/>
    </xf>
    <xf numFmtId="49" fontId="21" fillId="33" borderId="11" xfId="0" applyNumberFormat="1" applyFont="1" applyFill="1" applyBorder="1" applyAlignment="1" applyProtection="1">
      <alignment vertical="center"/>
      <protection/>
    </xf>
    <xf numFmtId="3" fontId="21" fillId="33" borderId="11" xfId="0" applyNumberFormat="1" applyFont="1" applyFill="1" applyBorder="1" applyAlignment="1" applyProtection="1">
      <alignment horizontal="center" vertical="center"/>
      <protection/>
    </xf>
    <xf numFmtId="3" fontId="21" fillId="33" borderId="11" xfId="59" applyNumberFormat="1" applyFont="1" applyFill="1" applyBorder="1" applyAlignment="1" applyProtection="1">
      <alignment horizontal="center" vertical="center"/>
      <protection/>
    </xf>
    <xf numFmtId="3" fontId="21" fillId="33" borderId="11" xfId="0"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86" fontId="23" fillId="33" borderId="10" xfId="0" applyNumberFormat="1" applyFont="1" applyFill="1" applyBorder="1" applyAlignment="1" applyProtection="1">
      <alignment horizontal="center" vertical="center"/>
      <protection/>
    </xf>
    <xf numFmtId="3" fontId="0" fillId="33" borderId="0" xfId="0" applyNumberFormat="1" applyFont="1" applyFill="1" applyAlignment="1">
      <alignment/>
    </xf>
    <xf numFmtId="49" fontId="14" fillId="0" borderId="14"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distributed" wrapText="1"/>
    </xf>
    <xf numFmtId="0" fontId="4" fillId="0" borderId="20" xfId="0" applyFont="1" applyFill="1" applyBorder="1" applyAlignment="1">
      <alignment horizontal="center" vertical="distributed"/>
    </xf>
    <xf numFmtId="49" fontId="7"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22" xfId="0" applyFont="1" applyFill="1" applyBorder="1" applyAlignment="1">
      <alignment/>
    </xf>
    <xf numFmtId="49" fontId="7" fillId="0" borderId="19"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33" borderId="0" xfId="0" applyNumberFormat="1" applyFont="1" applyFill="1" applyAlignment="1">
      <alignment horizontal="left"/>
    </xf>
    <xf numFmtId="0" fontId="7" fillId="33" borderId="15" xfId="0" applyNumberFormat="1" applyFont="1" applyFill="1" applyBorder="1" applyAlignment="1">
      <alignment horizontal="center" vertical="center" wrapText="1"/>
    </xf>
    <xf numFmtId="0" fontId="7" fillId="33" borderId="16" xfId="0" applyNumberFormat="1" applyFont="1" applyFill="1" applyBorder="1" applyAlignment="1">
      <alignment horizontal="center" vertical="center" wrapText="1"/>
    </xf>
    <xf numFmtId="0" fontId="7" fillId="33"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49" fontId="21" fillId="33" borderId="11" xfId="0" applyNumberFormat="1" applyFont="1" applyFill="1" applyBorder="1" applyAlignment="1" applyProtection="1">
      <alignment horizontal="center" vertical="center" wrapText="1"/>
      <protection/>
    </xf>
    <xf numFmtId="49" fontId="21" fillId="33" borderId="13" xfId="0" applyNumberFormat="1" applyFont="1" applyFill="1" applyBorder="1" applyAlignment="1">
      <alignment horizontal="center" vertical="center" wrapText="1"/>
    </xf>
    <xf numFmtId="49" fontId="13" fillId="33" borderId="0" xfId="0" applyNumberFormat="1" applyFont="1" applyFill="1" applyBorder="1" applyAlignment="1">
      <alignment horizontal="center" vertical="center"/>
    </xf>
    <xf numFmtId="49" fontId="21" fillId="33" borderId="22"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5" xfId="0" applyNumberFormat="1" applyFont="1" applyFill="1" applyBorder="1" applyAlignment="1">
      <alignment horizontal="center" vertical="center" wrapText="1"/>
    </xf>
    <xf numFmtId="49" fontId="21" fillId="33" borderId="17" xfId="0" applyNumberFormat="1" applyFont="1" applyFill="1" applyBorder="1" applyAlignment="1">
      <alignment horizontal="center" vertical="center" wrapText="1"/>
    </xf>
    <xf numFmtId="49" fontId="21" fillId="33" borderId="23" xfId="0" applyNumberFormat="1" applyFont="1" applyFill="1" applyBorder="1" applyAlignment="1">
      <alignment horizontal="center" vertical="center" wrapText="1"/>
    </xf>
    <xf numFmtId="49" fontId="0" fillId="33" borderId="0" xfId="0" applyNumberFormat="1" applyFont="1" applyFill="1" applyBorder="1" applyAlignment="1">
      <alignment horizontal="center" wrapText="1"/>
    </xf>
    <xf numFmtId="49" fontId="14" fillId="33" borderId="0" xfId="0" applyNumberFormat="1" applyFont="1" applyFill="1" applyAlignment="1">
      <alignment horizontal="center"/>
    </xf>
    <xf numFmtId="49" fontId="13" fillId="33" borderId="0" xfId="0" applyNumberFormat="1" applyFont="1" applyFill="1" applyAlignment="1">
      <alignment horizontal="center"/>
    </xf>
    <xf numFmtId="49" fontId="13" fillId="33" borderId="0" xfId="0" applyNumberFormat="1" applyFont="1" applyFill="1" applyAlignment="1">
      <alignment horizontal="center" wrapText="1"/>
    </xf>
    <xf numFmtId="1" fontId="6" fillId="33" borderId="19" xfId="0" applyNumberFormat="1" applyFont="1" applyFill="1" applyBorder="1" applyAlignment="1">
      <alignment horizontal="center" vertical="center"/>
    </xf>
    <xf numFmtId="1" fontId="6" fillId="33" borderId="21"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49" fontId="21" fillId="33" borderId="2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wrapText="1"/>
      <protection/>
    </xf>
    <xf numFmtId="49" fontId="21" fillId="33" borderId="13"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lignment horizontal="center" vertical="center" wrapText="1"/>
    </xf>
    <xf numFmtId="49" fontId="0" fillId="33" borderId="12" xfId="0" applyNumberFormat="1" applyFont="1" applyFill="1" applyBorder="1" applyAlignment="1">
      <alignment horizontal="center"/>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11" fillId="33" borderId="19"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21" fillId="33" borderId="15" xfId="0" applyNumberFormat="1" applyFont="1" applyFill="1" applyBorder="1" applyAlignment="1" applyProtection="1">
      <alignment horizontal="center" vertical="center" wrapText="1"/>
      <protection/>
    </xf>
    <xf numFmtId="49" fontId="21" fillId="33" borderId="16" xfId="0" applyNumberFormat="1" applyFont="1" applyFill="1" applyBorder="1" applyAlignment="1">
      <alignment horizontal="center" vertical="center" wrapText="1"/>
    </xf>
    <xf numFmtId="49" fontId="21" fillId="33" borderId="24" xfId="0" applyNumberFormat="1" applyFont="1" applyFill="1" applyBorder="1" applyAlignment="1">
      <alignment horizontal="center" vertical="center" wrapText="1"/>
    </xf>
    <xf numFmtId="49" fontId="20" fillId="33" borderId="14" xfId="0" applyNumberFormat="1" applyFont="1" applyFill="1" applyBorder="1" applyAlignment="1">
      <alignment horizontal="center" wrapText="1"/>
    </xf>
    <xf numFmtId="49" fontId="0" fillId="33" borderId="0" xfId="0" applyNumberFormat="1" applyFont="1" applyFill="1" applyAlignment="1">
      <alignment horizontal="center" wrapText="1"/>
    </xf>
    <xf numFmtId="49" fontId="8" fillId="33" borderId="11" xfId="0" applyNumberFormat="1" applyFont="1" applyFill="1" applyBorder="1" applyAlignment="1" applyProtection="1">
      <alignment horizontal="center" vertical="center" wrapText="1"/>
      <protection/>
    </xf>
    <xf numFmtId="49" fontId="8" fillId="33" borderId="22"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21" fillId="33" borderId="14" xfId="0" applyNumberFormat="1" applyFont="1" applyFill="1" applyBorder="1" applyAlignment="1" applyProtection="1">
      <alignment horizontal="center" vertical="center" wrapText="1"/>
      <protection/>
    </xf>
    <xf numFmtId="49" fontId="21" fillId="33" borderId="16" xfId="0" applyNumberFormat="1" applyFont="1" applyFill="1" applyBorder="1" applyAlignment="1" applyProtection="1">
      <alignment horizontal="center" vertical="center" wrapText="1"/>
      <protection/>
    </xf>
    <xf numFmtId="49" fontId="21" fillId="33" borderId="19" xfId="0" applyNumberFormat="1" applyFont="1" applyFill="1" applyBorder="1" applyAlignment="1" applyProtection="1">
      <alignment horizontal="center" vertical="center" wrapText="1"/>
      <protection/>
    </xf>
    <xf numFmtId="49" fontId="21" fillId="33" borderId="21" xfId="0" applyNumberFormat="1" applyFont="1" applyFill="1" applyBorder="1" applyAlignment="1" applyProtection="1">
      <alignment horizontal="center" vertical="center" wrapText="1"/>
      <protection/>
    </xf>
    <xf numFmtId="49" fontId="6" fillId="33" borderId="19" xfId="0" applyNumberFormat="1" applyFont="1" applyFill="1" applyBorder="1" applyAlignment="1" applyProtection="1">
      <alignment horizontal="center" vertical="center" wrapText="1"/>
      <protection/>
    </xf>
    <xf numFmtId="49" fontId="6" fillId="33" borderId="20" xfId="0" applyNumberFormat="1" applyFont="1" applyFill="1" applyBorder="1" applyAlignment="1" applyProtection="1">
      <alignment horizontal="center" vertical="center" wrapText="1"/>
      <protection/>
    </xf>
    <xf numFmtId="49" fontId="21" fillId="33" borderId="18" xfId="0" applyNumberFormat="1" applyFont="1" applyFill="1" applyBorder="1" applyAlignment="1">
      <alignment horizontal="center" vertical="center" wrapText="1"/>
    </xf>
    <xf numFmtId="49" fontId="3" fillId="33" borderId="0" xfId="0" applyNumberFormat="1" applyFont="1" applyFill="1" applyBorder="1" applyAlignment="1">
      <alignment horizontal="center" wrapText="1"/>
    </xf>
    <xf numFmtId="49" fontId="4" fillId="33" borderId="0" xfId="0" applyNumberFormat="1" applyFont="1" applyFill="1" applyAlignment="1">
      <alignment horizontal="left"/>
    </xf>
    <xf numFmtId="49" fontId="0" fillId="33" borderId="0" xfId="0" applyNumberFormat="1" applyFont="1" applyFill="1" applyAlignment="1">
      <alignment horizontal="center"/>
    </xf>
    <xf numFmtId="49" fontId="4" fillId="33" borderId="0" xfId="0" applyNumberFormat="1" applyFont="1" applyFill="1" applyAlignment="1">
      <alignment horizontal="left" wrapText="1"/>
    </xf>
    <xf numFmtId="49" fontId="20" fillId="33" borderId="14"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5" t="s">
        <v>13</v>
      </c>
      <c r="B1" s="95"/>
      <c r="C1" s="94" t="s">
        <v>50</v>
      </c>
      <c r="D1" s="94"/>
      <c r="E1" s="94"/>
      <c r="F1" s="96" t="s">
        <v>46</v>
      </c>
      <c r="G1" s="96"/>
      <c r="H1" s="96"/>
    </row>
    <row r="2" spans="1:8" ht="33.75" customHeight="1">
      <c r="A2" s="97" t="s">
        <v>53</v>
      </c>
      <c r="B2" s="97"/>
      <c r="C2" s="94"/>
      <c r="D2" s="94"/>
      <c r="E2" s="94"/>
      <c r="F2" s="93" t="s">
        <v>47</v>
      </c>
      <c r="G2" s="93"/>
      <c r="H2" s="93"/>
    </row>
    <row r="3" spans="1:8" ht="19.5" customHeight="1">
      <c r="A3" s="4" t="s">
        <v>41</v>
      </c>
      <c r="B3" s="4"/>
      <c r="C3" s="22"/>
      <c r="D3" s="22"/>
      <c r="E3" s="22"/>
      <c r="F3" s="93" t="s">
        <v>48</v>
      </c>
      <c r="G3" s="93"/>
      <c r="H3" s="93"/>
    </row>
    <row r="4" spans="1:8" s="5" customFormat="1" ht="19.5" customHeight="1">
      <c r="A4" s="4"/>
      <c r="B4" s="4"/>
      <c r="D4" s="6"/>
      <c r="F4" s="7" t="s">
        <v>49</v>
      </c>
      <c r="G4" s="7"/>
      <c r="H4" s="7"/>
    </row>
    <row r="5" spans="1:8" s="21" customFormat="1" ht="36" customHeight="1">
      <c r="A5" s="75" t="s">
        <v>36</v>
      </c>
      <c r="B5" s="76"/>
      <c r="C5" s="79" t="s">
        <v>44</v>
      </c>
      <c r="D5" s="80"/>
      <c r="E5" s="81" t="s">
        <v>43</v>
      </c>
      <c r="F5" s="81"/>
      <c r="G5" s="81"/>
      <c r="H5" s="82"/>
    </row>
    <row r="6" spans="1:8" s="21" customFormat="1" ht="20.25" customHeight="1">
      <c r="A6" s="77"/>
      <c r="B6" s="78"/>
      <c r="C6" s="83" t="s">
        <v>2</v>
      </c>
      <c r="D6" s="83" t="s">
        <v>51</v>
      </c>
      <c r="E6" s="85" t="s">
        <v>45</v>
      </c>
      <c r="F6" s="82"/>
      <c r="G6" s="85" t="s">
        <v>52</v>
      </c>
      <c r="H6" s="82"/>
    </row>
    <row r="7" spans="1:8" s="21" customFormat="1" ht="52.5" customHeight="1">
      <c r="A7" s="77"/>
      <c r="B7" s="78"/>
      <c r="C7" s="84"/>
      <c r="D7" s="84"/>
      <c r="E7" s="3" t="s">
        <v>2</v>
      </c>
      <c r="F7" s="3" t="s">
        <v>6</v>
      </c>
      <c r="G7" s="3" t="s">
        <v>2</v>
      </c>
      <c r="H7" s="3" t="s">
        <v>6</v>
      </c>
    </row>
    <row r="8" spans="1:8" ht="15" customHeight="1">
      <c r="A8" s="87" t="s">
        <v>4</v>
      </c>
      <c r="B8" s="88"/>
      <c r="C8" s="8">
        <v>1</v>
      </c>
      <c r="D8" s="8" t="s">
        <v>24</v>
      </c>
      <c r="E8" s="8" t="s">
        <v>25</v>
      </c>
      <c r="F8" s="8" t="s">
        <v>37</v>
      </c>
      <c r="G8" s="8" t="s">
        <v>38</v>
      </c>
      <c r="H8" s="8" t="s">
        <v>39</v>
      </c>
    </row>
    <row r="9" spans="1:8" ht="26.25" customHeight="1">
      <c r="A9" s="89" t="s">
        <v>17</v>
      </c>
      <c r="B9" s="90"/>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23</v>
      </c>
      <c r="B12" s="2" t="s">
        <v>9</v>
      </c>
      <c r="C12" s="2"/>
      <c r="D12" s="11"/>
      <c r="E12" s="11"/>
      <c r="F12" s="11"/>
      <c r="G12" s="11"/>
      <c r="H12" s="11"/>
    </row>
    <row r="13" spans="1:8" ht="24.75" customHeight="1">
      <c r="A13" s="14" t="s">
        <v>24</v>
      </c>
      <c r="B13" s="2" t="s">
        <v>9</v>
      </c>
      <c r="C13" s="2"/>
      <c r="D13" s="11"/>
      <c r="E13" s="11"/>
      <c r="F13" s="11"/>
      <c r="G13" s="11"/>
      <c r="H13" s="11"/>
    </row>
    <row r="14" spans="1:8" ht="24.75" customHeight="1">
      <c r="A14" s="14" t="s">
        <v>25</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91" t="s">
        <v>34</v>
      </c>
      <c r="C16" s="91"/>
      <c r="D16" s="24"/>
      <c r="E16" s="72" t="s">
        <v>11</v>
      </c>
      <c r="F16" s="72"/>
      <c r="G16" s="72"/>
      <c r="H16" s="72"/>
    </row>
    <row r="17" spans="2:8" ht="15.75" customHeight="1">
      <c r="B17" s="91"/>
      <c r="C17" s="91"/>
      <c r="D17" s="24"/>
      <c r="E17" s="73" t="s">
        <v>19</v>
      </c>
      <c r="F17" s="73"/>
      <c r="G17" s="73"/>
      <c r="H17" s="73"/>
    </row>
    <row r="18" spans="2:8" s="25" customFormat="1" ht="15.75" customHeight="1">
      <c r="B18" s="91"/>
      <c r="C18" s="91"/>
      <c r="D18" s="26"/>
      <c r="E18" s="74" t="s">
        <v>33</v>
      </c>
      <c r="F18" s="74"/>
      <c r="G18" s="74"/>
      <c r="H18" s="74"/>
    </row>
    <row r="20" ht="15.75">
      <c r="B20" s="17"/>
    </row>
    <row r="22" ht="15.75" hidden="1">
      <c r="A22" s="18" t="s">
        <v>21</v>
      </c>
    </row>
    <row r="23" spans="1:3" ht="15.75" hidden="1">
      <c r="A23" s="19"/>
      <c r="B23" s="92" t="s">
        <v>29</v>
      </c>
      <c r="C23" s="92"/>
    </row>
    <row r="24" spans="1:8" ht="15.75" customHeight="1" hidden="1">
      <c r="A24" s="20" t="s">
        <v>12</v>
      </c>
      <c r="B24" s="86" t="s">
        <v>31</v>
      </c>
      <c r="C24" s="86"/>
      <c r="D24" s="20"/>
      <c r="E24" s="20"/>
      <c r="F24" s="20"/>
      <c r="G24" s="20"/>
      <c r="H24" s="20"/>
    </row>
    <row r="25" spans="1:8" ht="15" customHeight="1" hidden="1">
      <c r="A25" s="20"/>
      <c r="B25" s="86" t="s">
        <v>32</v>
      </c>
      <c r="C25" s="86"/>
      <c r="D25" s="86"/>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26"/>
  <sheetViews>
    <sheetView tabSelected="1" zoomScalePageLayoutView="0" workbookViewId="0" topLeftCell="J7">
      <selection activeCell="Z14" sqref="Z14"/>
    </sheetView>
  </sheetViews>
  <sheetFormatPr defaultColWidth="9.00390625" defaultRowHeight="15.75"/>
  <cols>
    <col min="1" max="1" width="2.75390625" style="30" customWidth="1"/>
    <col min="2" max="2" width="12.75390625" style="30" customWidth="1"/>
    <col min="3" max="3" width="9.00390625" style="30" customWidth="1"/>
    <col min="4" max="4" width="8.125" style="30" customWidth="1"/>
    <col min="5" max="5" width="7.625" style="30" customWidth="1"/>
    <col min="6" max="6" width="6.75390625" style="30" customWidth="1"/>
    <col min="7" max="7" width="4.375" style="30" customWidth="1"/>
    <col min="8" max="8" width="8.625" style="30" customWidth="1"/>
    <col min="9" max="9" width="8.25390625" style="30" customWidth="1"/>
    <col min="10" max="10" width="6.875" style="30" customWidth="1"/>
    <col min="11" max="11" width="5.625" style="30" customWidth="1"/>
    <col min="12" max="12" width="3.875" style="30" customWidth="1"/>
    <col min="13" max="13" width="7.625" style="30" customWidth="1"/>
    <col min="14" max="14" width="6.875" style="30" customWidth="1"/>
    <col min="15" max="15" width="4.375" style="30" customWidth="1"/>
    <col min="16" max="16" width="4.125" style="30" customWidth="1"/>
    <col min="17" max="17" width="7.50390625" style="30" customWidth="1"/>
    <col min="18" max="18" width="7.375" style="30" customWidth="1"/>
    <col min="19" max="19" width="8.50390625" style="30" customWidth="1"/>
    <col min="20" max="20" width="5.125" style="30" customWidth="1"/>
    <col min="21" max="16384" width="9.00390625" style="30" customWidth="1"/>
  </cols>
  <sheetData>
    <row r="1" spans="1:21" ht="20.25" customHeight="1">
      <c r="A1" s="33" t="s">
        <v>15</v>
      </c>
      <c r="B1" s="33"/>
      <c r="C1" s="33"/>
      <c r="E1" s="115" t="s">
        <v>75</v>
      </c>
      <c r="F1" s="115"/>
      <c r="G1" s="115"/>
      <c r="H1" s="115"/>
      <c r="I1" s="115"/>
      <c r="J1" s="115"/>
      <c r="K1" s="115"/>
      <c r="L1" s="115"/>
      <c r="M1" s="115"/>
      <c r="N1" s="115"/>
      <c r="O1" s="115"/>
      <c r="P1" s="115"/>
      <c r="Q1" s="35" t="s">
        <v>93</v>
      </c>
      <c r="R1" s="35"/>
      <c r="S1" s="35"/>
      <c r="T1" s="35"/>
      <c r="U1" s="32"/>
    </row>
    <row r="2" spans="1:21" ht="17.25" customHeight="1">
      <c r="A2" s="98" t="s">
        <v>78</v>
      </c>
      <c r="B2" s="98"/>
      <c r="C2" s="98"/>
      <c r="D2" s="98"/>
      <c r="E2" s="116" t="s">
        <v>18</v>
      </c>
      <c r="F2" s="116"/>
      <c r="G2" s="116"/>
      <c r="H2" s="116"/>
      <c r="I2" s="116"/>
      <c r="J2" s="116"/>
      <c r="K2" s="116"/>
      <c r="L2" s="116"/>
      <c r="M2" s="116"/>
      <c r="N2" s="116"/>
      <c r="O2" s="116"/>
      <c r="P2" s="116"/>
      <c r="Q2" s="113" t="s">
        <v>88</v>
      </c>
      <c r="R2" s="113"/>
      <c r="S2" s="113"/>
      <c r="T2" s="113"/>
      <c r="U2" s="39"/>
    </row>
    <row r="3" spans="1:21" ht="14.25" customHeight="1">
      <c r="A3" s="98" t="s">
        <v>79</v>
      </c>
      <c r="B3" s="98"/>
      <c r="C3" s="98"/>
      <c r="D3" s="98"/>
      <c r="E3" s="114" t="s">
        <v>95</v>
      </c>
      <c r="F3" s="114"/>
      <c r="G3" s="114"/>
      <c r="H3" s="114"/>
      <c r="I3" s="114"/>
      <c r="J3" s="114"/>
      <c r="K3" s="114"/>
      <c r="L3" s="114"/>
      <c r="M3" s="114"/>
      <c r="N3" s="114"/>
      <c r="O3" s="114"/>
      <c r="P3" s="114"/>
      <c r="Q3" s="35" t="s">
        <v>94</v>
      </c>
      <c r="R3" s="36"/>
      <c r="S3" s="35"/>
      <c r="T3" s="35"/>
      <c r="U3" s="35"/>
    </row>
    <row r="4" spans="1:21" ht="14.25" customHeight="1">
      <c r="A4" s="33" t="s">
        <v>61</v>
      </c>
      <c r="B4" s="33"/>
      <c r="C4" s="33"/>
      <c r="D4" s="33"/>
      <c r="E4" s="33"/>
      <c r="F4" s="33"/>
      <c r="G4" s="33"/>
      <c r="H4" s="33"/>
      <c r="I4" s="33"/>
      <c r="J4" s="33"/>
      <c r="K4" s="33"/>
      <c r="L4" s="33"/>
      <c r="M4" s="33"/>
      <c r="N4" s="33"/>
      <c r="O4" s="46"/>
      <c r="P4" s="46"/>
      <c r="Q4" s="113" t="s">
        <v>90</v>
      </c>
      <c r="R4" s="113"/>
      <c r="S4" s="113"/>
      <c r="T4" s="113"/>
      <c r="U4" s="39"/>
    </row>
    <row r="5" spans="2:21" ht="15" customHeight="1">
      <c r="B5" s="47"/>
      <c r="C5" s="47"/>
      <c r="Q5" s="124" t="s">
        <v>59</v>
      </c>
      <c r="R5" s="124"/>
      <c r="S5" s="124"/>
      <c r="T5" s="124"/>
      <c r="U5" s="32"/>
    </row>
    <row r="6" spans="1:20" ht="22.5" customHeight="1">
      <c r="A6" s="99" t="s">
        <v>36</v>
      </c>
      <c r="B6" s="100"/>
      <c r="C6" s="127" t="s">
        <v>62</v>
      </c>
      <c r="D6" s="128"/>
      <c r="E6" s="129"/>
      <c r="F6" s="110" t="s">
        <v>54</v>
      </c>
      <c r="G6" s="109" t="s">
        <v>63</v>
      </c>
      <c r="H6" s="117" t="s">
        <v>55</v>
      </c>
      <c r="I6" s="118"/>
      <c r="J6" s="118"/>
      <c r="K6" s="118"/>
      <c r="L6" s="118"/>
      <c r="M6" s="118"/>
      <c r="N6" s="118"/>
      <c r="O6" s="118"/>
      <c r="P6" s="118"/>
      <c r="Q6" s="118"/>
      <c r="R6" s="119"/>
      <c r="S6" s="105" t="s">
        <v>64</v>
      </c>
      <c r="T6" s="135" t="s">
        <v>76</v>
      </c>
    </row>
    <row r="7" spans="1:30" s="41" customFormat="1" ht="16.5" customHeight="1">
      <c r="A7" s="101"/>
      <c r="B7" s="102"/>
      <c r="C7" s="105" t="s">
        <v>22</v>
      </c>
      <c r="D7" s="130" t="s">
        <v>5</v>
      </c>
      <c r="E7" s="131"/>
      <c r="F7" s="111"/>
      <c r="G7" s="108"/>
      <c r="H7" s="109" t="s">
        <v>16</v>
      </c>
      <c r="I7" s="130" t="s">
        <v>56</v>
      </c>
      <c r="J7" s="138"/>
      <c r="K7" s="138"/>
      <c r="L7" s="138"/>
      <c r="M7" s="138"/>
      <c r="N7" s="138"/>
      <c r="O7" s="138"/>
      <c r="P7" s="138"/>
      <c r="Q7" s="139"/>
      <c r="R7" s="131" t="s">
        <v>66</v>
      </c>
      <c r="S7" s="108"/>
      <c r="T7" s="136"/>
      <c r="U7" s="35"/>
      <c r="V7" s="35"/>
      <c r="W7" s="35"/>
      <c r="X7" s="35"/>
      <c r="Y7" s="35"/>
      <c r="Z7" s="35"/>
      <c r="AA7" s="35"/>
      <c r="AB7" s="35"/>
      <c r="AC7" s="35"/>
      <c r="AD7" s="35"/>
    </row>
    <row r="8" spans="1:20" ht="15.75" customHeight="1">
      <c r="A8" s="101"/>
      <c r="B8" s="102"/>
      <c r="C8" s="108"/>
      <c r="D8" s="112"/>
      <c r="E8" s="132"/>
      <c r="F8" s="111"/>
      <c r="G8" s="108"/>
      <c r="H8" s="108"/>
      <c r="I8" s="109" t="s">
        <v>16</v>
      </c>
      <c r="J8" s="140" t="s">
        <v>5</v>
      </c>
      <c r="K8" s="141"/>
      <c r="L8" s="141"/>
      <c r="M8" s="141"/>
      <c r="N8" s="141"/>
      <c r="O8" s="141"/>
      <c r="P8" s="141"/>
      <c r="Q8" s="120"/>
      <c r="R8" s="144"/>
      <c r="S8" s="108"/>
      <c r="T8" s="136"/>
    </row>
    <row r="9" spans="1:20" ht="15.75" customHeight="1">
      <c r="A9" s="101"/>
      <c r="B9" s="102"/>
      <c r="C9" s="108"/>
      <c r="D9" s="105" t="s">
        <v>67</v>
      </c>
      <c r="E9" s="105" t="s">
        <v>68</v>
      </c>
      <c r="F9" s="111"/>
      <c r="G9" s="108"/>
      <c r="H9" s="108"/>
      <c r="I9" s="108"/>
      <c r="J9" s="120" t="s">
        <v>69</v>
      </c>
      <c r="K9" s="121" t="s">
        <v>70</v>
      </c>
      <c r="L9" s="105" t="s">
        <v>60</v>
      </c>
      <c r="M9" s="123" t="s">
        <v>57</v>
      </c>
      <c r="N9" s="109" t="s">
        <v>71</v>
      </c>
      <c r="O9" s="109" t="s">
        <v>58</v>
      </c>
      <c r="P9" s="109" t="s">
        <v>73</v>
      </c>
      <c r="Q9" s="109" t="s">
        <v>74</v>
      </c>
      <c r="R9" s="144"/>
      <c r="S9" s="108"/>
      <c r="T9" s="136"/>
    </row>
    <row r="10" spans="1:20" ht="67.5" customHeight="1">
      <c r="A10" s="103"/>
      <c r="B10" s="104"/>
      <c r="C10" s="106"/>
      <c r="D10" s="106"/>
      <c r="E10" s="106"/>
      <c r="F10" s="112"/>
      <c r="G10" s="106"/>
      <c r="H10" s="106"/>
      <c r="I10" s="106"/>
      <c r="J10" s="120"/>
      <c r="K10" s="121"/>
      <c r="L10" s="122"/>
      <c r="M10" s="123"/>
      <c r="N10" s="106"/>
      <c r="O10" s="106" t="s">
        <v>58</v>
      </c>
      <c r="P10" s="106" t="s">
        <v>73</v>
      </c>
      <c r="Q10" s="106" t="s">
        <v>74</v>
      </c>
      <c r="R10" s="132"/>
      <c r="S10" s="106"/>
      <c r="T10" s="137"/>
    </row>
    <row r="11" spans="1:20" ht="11.25" customHeight="1">
      <c r="A11" s="142" t="s">
        <v>4</v>
      </c>
      <c r="B11" s="143"/>
      <c r="C11" s="48">
        <v>1</v>
      </c>
      <c r="D11" s="48">
        <v>2</v>
      </c>
      <c r="E11" s="48">
        <v>3</v>
      </c>
      <c r="F11" s="48">
        <v>4</v>
      </c>
      <c r="G11" s="48">
        <v>5</v>
      </c>
      <c r="H11" s="48">
        <v>6</v>
      </c>
      <c r="I11" s="48">
        <v>7</v>
      </c>
      <c r="J11" s="48">
        <v>8</v>
      </c>
      <c r="K11" s="48">
        <v>9</v>
      </c>
      <c r="L11" s="48">
        <v>10</v>
      </c>
      <c r="M11" s="48">
        <v>11</v>
      </c>
      <c r="N11" s="48">
        <v>12</v>
      </c>
      <c r="O11" s="48">
        <v>13</v>
      </c>
      <c r="P11" s="48">
        <v>14</v>
      </c>
      <c r="Q11" s="48">
        <v>15</v>
      </c>
      <c r="R11" s="48">
        <v>16</v>
      </c>
      <c r="S11" s="48">
        <v>17</v>
      </c>
      <c r="T11" s="48">
        <v>18</v>
      </c>
    </row>
    <row r="12" spans="1:21" ht="18.75" customHeight="1">
      <c r="A12" s="37" t="s">
        <v>23</v>
      </c>
      <c r="B12" s="55" t="s">
        <v>81</v>
      </c>
      <c r="C12" s="50">
        <f>D12+E12</f>
        <v>704542</v>
      </c>
      <c r="D12" s="49">
        <v>277442</v>
      </c>
      <c r="E12" s="49">
        <v>427100</v>
      </c>
      <c r="F12" s="49">
        <v>180200</v>
      </c>
      <c r="G12" s="70">
        <v>0</v>
      </c>
      <c r="H12" s="49">
        <f>I12+R12</f>
        <v>524342</v>
      </c>
      <c r="I12" s="49">
        <f>J12+K12+L12+M12+N12+O12+P12+Q12</f>
        <v>252216</v>
      </c>
      <c r="J12" s="49">
        <v>27200</v>
      </c>
      <c r="K12" s="70">
        <v>0</v>
      </c>
      <c r="L12" s="70">
        <v>0</v>
      </c>
      <c r="M12" s="49">
        <v>225016</v>
      </c>
      <c r="N12" s="70">
        <v>0</v>
      </c>
      <c r="O12" s="70">
        <v>0</v>
      </c>
      <c r="P12" s="70">
        <v>0</v>
      </c>
      <c r="Q12" s="70">
        <v>0</v>
      </c>
      <c r="R12" s="51">
        <v>272126</v>
      </c>
      <c r="S12" s="51">
        <f>M12+N12+O12+P12+Q12+R12</f>
        <v>497142</v>
      </c>
      <c r="T12" s="54">
        <f>(J12+K12)/I12</f>
        <v>0.10784407016208329</v>
      </c>
      <c r="U12" s="71">
        <f>+C12-(F12+H12)</f>
        <v>0</v>
      </c>
    </row>
    <row r="13" spans="1:21" ht="16.5" customHeight="1">
      <c r="A13" s="37" t="s">
        <v>24</v>
      </c>
      <c r="B13" s="55" t="s">
        <v>80</v>
      </c>
      <c r="C13" s="50">
        <f aca="true" t="shared" si="0" ref="C13:C18">D13+E13</f>
        <v>26016755</v>
      </c>
      <c r="D13" s="49">
        <v>19377152</v>
      </c>
      <c r="E13" s="49">
        <v>6639603</v>
      </c>
      <c r="F13" s="49">
        <v>2172738</v>
      </c>
      <c r="G13" s="70">
        <v>0</v>
      </c>
      <c r="H13" s="49">
        <f aca="true" t="shared" si="1" ref="H13:H18">I13+R13</f>
        <v>23844017</v>
      </c>
      <c r="I13" s="49">
        <f aca="true" t="shared" si="2" ref="I13:I18">J13+K13+L13+M13+N13+O13+P13+Q13</f>
        <v>23168709</v>
      </c>
      <c r="J13" s="49">
        <v>394961</v>
      </c>
      <c r="K13" s="49">
        <v>22506</v>
      </c>
      <c r="L13" s="70">
        <v>0</v>
      </c>
      <c r="M13" s="49">
        <v>7660470</v>
      </c>
      <c r="N13" s="49">
        <v>62031</v>
      </c>
      <c r="O13" s="70">
        <v>0</v>
      </c>
      <c r="P13" s="70">
        <v>0</v>
      </c>
      <c r="Q13" s="51">
        <v>15028741</v>
      </c>
      <c r="R13" s="51">
        <v>675308</v>
      </c>
      <c r="S13" s="51">
        <f aca="true" t="shared" si="3" ref="S13:S18">M13+N13+O13+P13+Q13+R13</f>
        <v>23426550</v>
      </c>
      <c r="T13" s="54">
        <f aca="true" t="shared" si="4" ref="T13:T19">(J13+K13)/I13</f>
        <v>0.018018569787380038</v>
      </c>
      <c r="U13" s="71">
        <f aca="true" t="shared" si="5" ref="U13:U19">+C13-(F13+H13)</f>
        <v>0</v>
      </c>
    </row>
    <row r="14" spans="1:21" ht="16.5" customHeight="1">
      <c r="A14" s="37" t="s">
        <v>25</v>
      </c>
      <c r="B14" s="55" t="s">
        <v>82</v>
      </c>
      <c r="C14" s="50">
        <f t="shared" si="0"/>
        <v>34760157</v>
      </c>
      <c r="D14" s="49">
        <v>31501983</v>
      </c>
      <c r="E14" s="49">
        <v>3258174</v>
      </c>
      <c r="F14" s="70">
        <v>0</v>
      </c>
      <c r="G14" s="70">
        <v>0</v>
      </c>
      <c r="H14" s="49">
        <f t="shared" si="1"/>
        <v>34760157</v>
      </c>
      <c r="I14" s="49">
        <f t="shared" si="2"/>
        <v>34538511</v>
      </c>
      <c r="J14" s="49">
        <v>3288902</v>
      </c>
      <c r="K14" s="70">
        <v>0</v>
      </c>
      <c r="L14" s="70">
        <v>0</v>
      </c>
      <c r="M14" s="49">
        <v>5105887</v>
      </c>
      <c r="N14" s="49">
        <v>2512032</v>
      </c>
      <c r="O14" s="70">
        <v>0</v>
      </c>
      <c r="P14" s="70">
        <v>0</v>
      </c>
      <c r="Q14" s="51">
        <v>23631690</v>
      </c>
      <c r="R14" s="51">
        <v>221646</v>
      </c>
      <c r="S14" s="51">
        <f>C14-J14-K14</f>
        <v>31471255</v>
      </c>
      <c r="T14" s="54">
        <f t="shared" si="4"/>
        <v>0.09522419770788614</v>
      </c>
      <c r="U14" s="71">
        <f t="shared" si="5"/>
        <v>0</v>
      </c>
    </row>
    <row r="15" spans="1:21" ht="16.5" customHeight="1">
      <c r="A15" s="37" t="s">
        <v>37</v>
      </c>
      <c r="B15" s="55" t="s">
        <v>83</v>
      </c>
      <c r="C15" s="50">
        <f t="shared" si="0"/>
        <v>26648493</v>
      </c>
      <c r="D15" s="49">
        <v>21826598</v>
      </c>
      <c r="E15" s="49">
        <v>4821895</v>
      </c>
      <c r="F15" s="70">
        <v>0</v>
      </c>
      <c r="G15" s="70">
        <v>0</v>
      </c>
      <c r="H15" s="49">
        <f t="shared" si="1"/>
        <v>26648493</v>
      </c>
      <c r="I15" s="49">
        <f t="shared" si="2"/>
        <v>25831360</v>
      </c>
      <c r="J15" s="49">
        <f>756186</f>
        <v>756186</v>
      </c>
      <c r="K15" s="49">
        <v>853364</v>
      </c>
      <c r="L15" s="70">
        <v>0</v>
      </c>
      <c r="M15" s="49">
        <v>12493661</v>
      </c>
      <c r="N15" s="49">
        <v>1292911</v>
      </c>
      <c r="O15" s="70">
        <v>0</v>
      </c>
      <c r="P15" s="70">
        <v>0</v>
      </c>
      <c r="Q15" s="51">
        <v>10435238</v>
      </c>
      <c r="R15" s="51">
        <v>817133</v>
      </c>
      <c r="S15" s="51">
        <f>M15+N15+O15+P15+Q15+R15</f>
        <v>25038943</v>
      </c>
      <c r="T15" s="54">
        <f t="shared" si="4"/>
        <v>0.062309920964285274</v>
      </c>
      <c r="U15" s="71">
        <f t="shared" si="5"/>
        <v>0</v>
      </c>
    </row>
    <row r="16" spans="1:21" ht="16.5" customHeight="1">
      <c r="A16" s="37" t="s">
        <v>38</v>
      </c>
      <c r="B16" s="55" t="s">
        <v>84</v>
      </c>
      <c r="C16" s="50">
        <f t="shared" si="0"/>
        <v>26019458</v>
      </c>
      <c r="D16" s="49">
        <v>24042107</v>
      </c>
      <c r="E16" s="49">
        <v>1977351</v>
      </c>
      <c r="F16" s="70">
        <v>0</v>
      </c>
      <c r="G16" s="70">
        <v>0</v>
      </c>
      <c r="H16" s="49">
        <f t="shared" si="1"/>
        <v>26019458</v>
      </c>
      <c r="I16" s="49">
        <f t="shared" si="2"/>
        <v>22170610</v>
      </c>
      <c r="J16" s="49">
        <v>187803</v>
      </c>
      <c r="K16" s="70">
        <v>0</v>
      </c>
      <c r="L16" s="70">
        <v>0</v>
      </c>
      <c r="M16" s="49">
        <v>20233518</v>
      </c>
      <c r="N16" s="49">
        <v>660492</v>
      </c>
      <c r="O16" s="70">
        <v>0</v>
      </c>
      <c r="P16" s="70">
        <v>0</v>
      </c>
      <c r="Q16" s="51">
        <v>1088797</v>
      </c>
      <c r="R16" s="51">
        <v>3848848</v>
      </c>
      <c r="S16" s="51">
        <f t="shared" si="3"/>
        <v>25831655</v>
      </c>
      <c r="T16" s="54">
        <f t="shared" si="4"/>
        <v>0.008470808877157643</v>
      </c>
      <c r="U16" s="71">
        <f t="shared" si="5"/>
        <v>0</v>
      </c>
    </row>
    <row r="17" spans="1:21" ht="16.5" customHeight="1">
      <c r="A17" s="37" t="s">
        <v>39</v>
      </c>
      <c r="B17" s="56" t="s">
        <v>85</v>
      </c>
      <c r="C17" s="50">
        <f t="shared" si="0"/>
        <v>14386855</v>
      </c>
      <c r="D17" s="52">
        <v>13336839</v>
      </c>
      <c r="E17" s="52">
        <v>1050016</v>
      </c>
      <c r="F17" s="52">
        <v>600</v>
      </c>
      <c r="G17" s="70">
        <v>0</v>
      </c>
      <c r="H17" s="49">
        <f t="shared" si="1"/>
        <v>14386255</v>
      </c>
      <c r="I17" s="49">
        <f t="shared" si="2"/>
        <v>14072384</v>
      </c>
      <c r="J17" s="52">
        <v>120823</v>
      </c>
      <c r="K17" s="52">
        <v>23160</v>
      </c>
      <c r="L17" s="70">
        <v>0</v>
      </c>
      <c r="M17" s="52">
        <f>3052311-600</f>
        <v>3051711</v>
      </c>
      <c r="N17" s="52">
        <v>739480</v>
      </c>
      <c r="O17" s="70">
        <v>0</v>
      </c>
      <c r="P17" s="70">
        <v>0</v>
      </c>
      <c r="Q17" s="53">
        <v>10137210</v>
      </c>
      <c r="R17" s="51">
        <v>313871</v>
      </c>
      <c r="S17" s="51">
        <f t="shared" si="3"/>
        <v>14242272</v>
      </c>
      <c r="T17" s="54">
        <f>(J17+K17)/I17</f>
        <v>0.01023159970620472</v>
      </c>
      <c r="U17" s="71">
        <f t="shared" si="5"/>
        <v>0</v>
      </c>
    </row>
    <row r="18" spans="1:21" ht="16.5" customHeight="1">
      <c r="A18" s="37" t="s">
        <v>40</v>
      </c>
      <c r="B18" s="55" t="s">
        <v>86</v>
      </c>
      <c r="C18" s="50">
        <f t="shared" si="0"/>
        <v>17100849</v>
      </c>
      <c r="D18" s="49">
        <v>16004367</v>
      </c>
      <c r="E18" s="49">
        <v>1096482</v>
      </c>
      <c r="F18" s="49">
        <v>301428</v>
      </c>
      <c r="G18" s="70">
        <v>0</v>
      </c>
      <c r="H18" s="49">
        <f t="shared" si="1"/>
        <v>16799421</v>
      </c>
      <c r="I18" s="49">
        <f t="shared" si="2"/>
        <v>16692379</v>
      </c>
      <c r="J18" s="49">
        <v>1219445</v>
      </c>
      <c r="K18" s="70">
        <v>0</v>
      </c>
      <c r="L18" s="70">
        <v>0</v>
      </c>
      <c r="M18" s="49">
        <v>12200543</v>
      </c>
      <c r="N18" s="49">
        <v>2544631</v>
      </c>
      <c r="O18" s="70">
        <v>0</v>
      </c>
      <c r="P18" s="70">
        <v>0</v>
      </c>
      <c r="Q18" s="51">
        <v>727760</v>
      </c>
      <c r="R18" s="51">
        <v>107042</v>
      </c>
      <c r="S18" s="51">
        <f t="shared" si="3"/>
        <v>15579976</v>
      </c>
      <c r="T18" s="54">
        <f t="shared" si="4"/>
        <v>0.07305399667716626</v>
      </c>
      <c r="U18" s="71">
        <f t="shared" si="5"/>
        <v>0</v>
      </c>
    </row>
    <row r="19" spans="1:21" ht="16.5" customHeight="1">
      <c r="A19" s="37"/>
      <c r="B19" s="57" t="s">
        <v>91</v>
      </c>
      <c r="C19" s="50">
        <f>SUM(C12:C18)</f>
        <v>145637109</v>
      </c>
      <c r="D19" s="50">
        <f aca="true" t="shared" si="6" ref="D19:R19">SUM(D12:D18)</f>
        <v>126366488</v>
      </c>
      <c r="E19" s="50">
        <f t="shared" si="6"/>
        <v>19270621</v>
      </c>
      <c r="F19" s="50">
        <f t="shared" si="6"/>
        <v>2654966</v>
      </c>
      <c r="G19" s="50">
        <f t="shared" si="6"/>
        <v>0</v>
      </c>
      <c r="H19" s="50">
        <f t="shared" si="6"/>
        <v>142982143</v>
      </c>
      <c r="I19" s="50">
        <f t="shared" si="6"/>
        <v>136726169</v>
      </c>
      <c r="J19" s="50">
        <f t="shared" si="6"/>
        <v>5995320</v>
      </c>
      <c r="K19" s="50">
        <f t="shared" si="6"/>
        <v>899030</v>
      </c>
      <c r="L19" s="50">
        <f t="shared" si="6"/>
        <v>0</v>
      </c>
      <c r="M19" s="50">
        <f t="shared" si="6"/>
        <v>60970806</v>
      </c>
      <c r="N19" s="50">
        <f t="shared" si="6"/>
        <v>7811577</v>
      </c>
      <c r="O19" s="50">
        <f t="shared" si="6"/>
        <v>0</v>
      </c>
      <c r="P19" s="50">
        <f t="shared" si="6"/>
        <v>0</v>
      </c>
      <c r="Q19" s="50">
        <f t="shared" si="6"/>
        <v>61049436</v>
      </c>
      <c r="R19" s="50">
        <f t="shared" si="6"/>
        <v>6255974</v>
      </c>
      <c r="S19" s="50">
        <f>SUM(S12:S18)</f>
        <v>136087793</v>
      </c>
      <c r="T19" s="54">
        <f t="shared" si="4"/>
        <v>0.050424509444128435</v>
      </c>
      <c r="U19" s="71">
        <f t="shared" si="5"/>
        <v>0</v>
      </c>
    </row>
    <row r="20" spans="1:21" s="28" customFormat="1" ht="26.25" customHeight="1">
      <c r="A20" s="125"/>
      <c r="B20" s="125"/>
      <c r="C20" s="125"/>
      <c r="D20" s="125"/>
      <c r="E20" s="125"/>
      <c r="F20" s="44"/>
      <c r="G20" s="44"/>
      <c r="H20" s="44"/>
      <c r="J20" s="44"/>
      <c r="K20" s="44"/>
      <c r="L20" s="44"/>
      <c r="M20" s="44"/>
      <c r="N20" s="133" t="s">
        <v>96</v>
      </c>
      <c r="O20" s="133"/>
      <c r="P20" s="133"/>
      <c r="Q20" s="133"/>
      <c r="R20" s="133"/>
      <c r="S20" s="133"/>
      <c r="T20" s="133"/>
      <c r="U20" s="31"/>
    </row>
    <row r="21" spans="1:21" s="38" customFormat="1" ht="19.5" customHeight="1">
      <c r="A21" s="34"/>
      <c r="B21" s="126" t="s">
        <v>3</v>
      </c>
      <c r="C21" s="126"/>
      <c r="D21" s="126"/>
      <c r="E21" s="126"/>
      <c r="F21" s="45"/>
      <c r="G21" s="45"/>
      <c r="H21" s="45"/>
      <c r="I21" s="45"/>
      <c r="J21" s="45"/>
      <c r="K21" s="45"/>
      <c r="L21" s="45"/>
      <c r="M21" s="31"/>
      <c r="N21" s="107" t="s">
        <v>92</v>
      </c>
      <c r="O21" s="107"/>
      <c r="P21" s="107"/>
      <c r="Q21" s="107"/>
      <c r="R21" s="107"/>
      <c r="S21" s="107"/>
      <c r="T21" s="107"/>
      <c r="U21" s="34"/>
    </row>
    <row r="22" spans="2:20" ht="15.75">
      <c r="B22" s="134" t="s">
        <v>35</v>
      </c>
      <c r="C22" s="134"/>
      <c r="D22" s="134"/>
      <c r="E22" s="33"/>
      <c r="F22" s="33"/>
      <c r="G22" s="33"/>
      <c r="H22" s="33"/>
      <c r="I22" s="33"/>
      <c r="J22" s="33"/>
      <c r="K22" s="33"/>
      <c r="L22" s="33"/>
      <c r="M22" s="33"/>
      <c r="N22" s="33"/>
      <c r="O22" s="33"/>
      <c r="P22" s="33"/>
      <c r="Q22" s="33"/>
      <c r="R22" s="33"/>
      <c r="S22" s="33"/>
      <c r="T22" s="33"/>
    </row>
    <row r="23" spans="4:18" ht="15.75">
      <c r="D23" s="33"/>
      <c r="E23" s="33"/>
      <c r="F23" s="33"/>
      <c r="G23" s="33"/>
      <c r="H23" s="33"/>
      <c r="I23" s="33"/>
      <c r="J23" s="33"/>
      <c r="K23" s="33"/>
      <c r="L23" s="33"/>
      <c r="M23" s="33"/>
      <c r="N23" s="33"/>
      <c r="O23" s="33"/>
      <c r="P23" s="33"/>
      <c r="Q23" s="33"/>
      <c r="R23" s="33"/>
    </row>
    <row r="24" spans="4:18" ht="15.75">
      <c r="D24" s="33"/>
      <c r="E24" s="33"/>
      <c r="F24" s="33"/>
      <c r="G24" s="33"/>
      <c r="H24" s="33"/>
      <c r="I24" s="33"/>
      <c r="J24" s="33"/>
      <c r="K24" s="33"/>
      <c r="L24" s="33"/>
      <c r="M24" s="33"/>
      <c r="N24" s="33"/>
      <c r="O24" s="33"/>
      <c r="P24" s="33"/>
      <c r="Q24" s="33"/>
      <c r="R24" s="33"/>
    </row>
    <row r="25" spans="1:17" ht="15.75" customHeight="1">
      <c r="A25" s="42"/>
      <c r="B25" s="27"/>
      <c r="C25" s="42"/>
      <c r="D25" s="42"/>
      <c r="E25" s="42"/>
      <c r="F25" s="42"/>
      <c r="G25" s="42"/>
      <c r="H25" s="42"/>
      <c r="I25" s="42"/>
      <c r="J25" s="42"/>
      <c r="K25" s="42"/>
      <c r="L25" s="42"/>
      <c r="M25" s="42"/>
      <c r="N25" s="42"/>
      <c r="O25" s="42"/>
      <c r="P25" s="42"/>
      <c r="Q25" s="42"/>
    </row>
    <row r="26" spans="1:17" ht="15.75">
      <c r="A26" s="42"/>
      <c r="B26" s="42"/>
      <c r="C26" s="42"/>
      <c r="D26" s="42"/>
      <c r="E26" s="42"/>
      <c r="F26" s="42"/>
      <c r="G26" s="42"/>
      <c r="H26" s="42"/>
      <c r="I26" s="42"/>
      <c r="J26" s="42"/>
      <c r="K26" s="42"/>
      <c r="L26" s="42"/>
      <c r="M26" s="42"/>
      <c r="N26" s="42"/>
      <c r="O26" s="42"/>
      <c r="P26" s="42"/>
      <c r="Q26" s="42"/>
    </row>
  </sheetData>
  <sheetProtection/>
  <mergeCells count="38">
    <mergeCell ref="B22:D22"/>
    <mergeCell ref="T6:T10"/>
    <mergeCell ref="H7:H10"/>
    <mergeCell ref="I7:Q7"/>
    <mergeCell ref="I8:I10"/>
    <mergeCell ref="J8:Q8"/>
    <mergeCell ref="N9:N10"/>
    <mergeCell ref="A11:B11"/>
    <mergeCell ref="E9:E10"/>
    <mergeCell ref="R7:R10"/>
    <mergeCell ref="Q5:T5"/>
    <mergeCell ref="A20:E20"/>
    <mergeCell ref="B21:E21"/>
    <mergeCell ref="A3:D3"/>
    <mergeCell ref="C6:E6"/>
    <mergeCell ref="C7:C10"/>
    <mergeCell ref="D7:E8"/>
    <mergeCell ref="N20:T20"/>
    <mergeCell ref="E1:P1"/>
    <mergeCell ref="E2:P2"/>
    <mergeCell ref="H6:R6"/>
    <mergeCell ref="J9:J10"/>
    <mergeCell ref="Q9:Q10"/>
    <mergeCell ref="K9:K10"/>
    <mergeCell ref="L9:L10"/>
    <mergeCell ref="M9:M10"/>
    <mergeCell ref="O9:O10"/>
    <mergeCell ref="Q4:T4"/>
    <mergeCell ref="A2:D2"/>
    <mergeCell ref="A6:B10"/>
    <mergeCell ref="D9:D10"/>
    <mergeCell ref="N21:T21"/>
    <mergeCell ref="S6:S10"/>
    <mergeCell ref="P9:P10"/>
    <mergeCell ref="F6:F10"/>
    <mergeCell ref="G6:G10"/>
    <mergeCell ref="Q2:T2"/>
    <mergeCell ref="E3:P3"/>
  </mergeCells>
  <printOptions horizontalCentered="1"/>
  <pageMargins left="0" right="0" top="0.2"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9"/>
  </sheetPr>
  <dimension ref="A1:Z31"/>
  <sheetViews>
    <sheetView zoomScalePageLayoutView="0" workbookViewId="0" topLeftCell="A7">
      <selection activeCell="D12" sqref="D12:D18"/>
    </sheetView>
  </sheetViews>
  <sheetFormatPr defaultColWidth="9.00390625" defaultRowHeight="15.75"/>
  <cols>
    <col min="1" max="1" width="3.50390625" style="30" customWidth="1"/>
    <col min="2" max="2" width="16.00390625" style="30" customWidth="1"/>
    <col min="3" max="3" width="7.25390625" style="30" customWidth="1"/>
    <col min="4" max="5" width="6.50390625" style="30" customWidth="1"/>
    <col min="6" max="7" width="5.75390625" style="30" customWidth="1"/>
    <col min="8" max="8" width="8.00390625" style="30" customWidth="1"/>
    <col min="9" max="9" width="7.25390625" style="30" customWidth="1"/>
    <col min="10" max="10" width="6.25390625" style="30" customWidth="1"/>
    <col min="11" max="11" width="5.625" style="30" customWidth="1"/>
    <col min="12" max="12" width="5.75390625" style="30" customWidth="1"/>
    <col min="13" max="14" width="5.875" style="30" customWidth="1"/>
    <col min="15" max="15" width="5.625" style="30" customWidth="1"/>
    <col min="16" max="16" width="5.25390625" style="30" customWidth="1"/>
    <col min="17" max="17" width="6.625" style="30" customWidth="1"/>
    <col min="18" max="18" width="8.75390625" style="30" customWidth="1"/>
    <col min="19" max="19" width="7.875" style="30" customWidth="1"/>
    <col min="20" max="16384" width="9.00390625" style="30" customWidth="1"/>
  </cols>
  <sheetData>
    <row r="1" spans="1:20" ht="20.25" customHeight="1">
      <c r="A1" s="33" t="s">
        <v>14</v>
      </c>
      <c r="B1" s="33"/>
      <c r="C1" s="33"/>
      <c r="E1" s="115" t="s">
        <v>42</v>
      </c>
      <c r="F1" s="115"/>
      <c r="G1" s="115"/>
      <c r="H1" s="115"/>
      <c r="I1" s="115"/>
      <c r="J1" s="115"/>
      <c r="K1" s="115"/>
      <c r="L1" s="115"/>
      <c r="M1" s="115"/>
      <c r="N1" s="115"/>
      <c r="O1" s="115"/>
      <c r="P1" s="35" t="s">
        <v>87</v>
      </c>
      <c r="Q1" s="35"/>
      <c r="R1" s="35"/>
      <c r="S1" s="35"/>
      <c r="T1" s="35"/>
    </row>
    <row r="2" spans="1:20" ht="17.25" customHeight="1">
      <c r="A2" s="98" t="s">
        <v>78</v>
      </c>
      <c r="B2" s="98"/>
      <c r="C2" s="98"/>
      <c r="D2" s="98"/>
      <c r="E2" s="116" t="s">
        <v>18</v>
      </c>
      <c r="F2" s="116"/>
      <c r="G2" s="116"/>
      <c r="H2" s="116"/>
      <c r="I2" s="116"/>
      <c r="J2" s="116"/>
      <c r="K2" s="116"/>
      <c r="L2" s="116"/>
      <c r="M2" s="116"/>
      <c r="N2" s="116"/>
      <c r="O2" s="116"/>
      <c r="P2" s="145" t="s">
        <v>88</v>
      </c>
      <c r="Q2" s="113"/>
      <c r="R2" s="113"/>
      <c r="S2" s="113"/>
      <c r="T2" s="39"/>
    </row>
    <row r="3" spans="1:20" ht="14.25" customHeight="1">
      <c r="A3" s="98" t="s">
        <v>79</v>
      </c>
      <c r="B3" s="98"/>
      <c r="C3" s="98"/>
      <c r="D3" s="98"/>
      <c r="E3" s="114" t="s">
        <v>95</v>
      </c>
      <c r="F3" s="114"/>
      <c r="G3" s="114"/>
      <c r="H3" s="114"/>
      <c r="I3" s="114"/>
      <c r="J3" s="114"/>
      <c r="K3" s="114"/>
      <c r="L3" s="114"/>
      <c r="M3" s="114"/>
      <c r="N3" s="114"/>
      <c r="O3" s="114"/>
      <c r="P3" s="35" t="s">
        <v>89</v>
      </c>
      <c r="Q3" s="36"/>
      <c r="R3" s="35"/>
      <c r="S3" s="35"/>
      <c r="T3" s="35"/>
    </row>
    <row r="4" spans="1:20" ht="14.25" customHeight="1">
      <c r="A4" s="33" t="s">
        <v>61</v>
      </c>
      <c r="B4" s="33"/>
      <c r="C4" s="33"/>
      <c r="D4" s="33"/>
      <c r="E4" s="33"/>
      <c r="F4" s="33"/>
      <c r="G4" s="33"/>
      <c r="H4" s="33"/>
      <c r="I4" s="33"/>
      <c r="J4" s="33"/>
      <c r="K4" s="33"/>
      <c r="L4" s="33"/>
      <c r="M4" s="33"/>
      <c r="N4" s="46"/>
      <c r="O4" s="46"/>
      <c r="P4" s="113" t="s">
        <v>90</v>
      </c>
      <c r="Q4" s="113"/>
      <c r="R4" s="113"/>
      <c r="S4" s="113"/>
      <c r="T4" s="39"/>
    </row>
    <row r="5" spans="2:19" ht="12.75" customHeight="1">
      <c r="B5" s="47"/>
      <c r="C5" s="47"/>
      <c r="Q5" s="43" t="s">
        <v>77</v>
      </c>
      <c r="R5" s="40"/>
      <c r="S5" s="40"/>
    </row>
    <row r="6" spans="1:19" ht="22.5" customHeight="1">
      <c r="A6" s="99" t="s">
        <v>36</v>
      </c>
      <c r="B6" s="100"/>
      <c r="C6" s="127" t="s">
        <v>62</v>
      </c>
      <c r="D6" s="128"/>
      <c r="E6" s="129"/>
      <c r="F6" s="110" t="s">
        <v>54</v>
      </c>
      <c r="G6" s="109" t="s">
        <v>63</v>
      </c>
      <c r="H6" s="117" t="s">
        <v>55</v>
      </c>
      <c r="I6" s="118"/>
      <c r="J6" s="118"/>
      <c r="K6" s="118"/>
      <c r="L6" s="118"/>
      <c r="M6" s="118"/>
      <c r="N6" s="118"/>
      <c r="O6" s="118"/>
      <c r="P6" s="118"/>
      <c r="Q6" s="119"/>
      <c r="R6" s="105" t="s">
        <v>64</v>
      </c>
      <c r="S6" s="105" t="s">
        <v>65</v>
      </c>
    </row>
    <row r="7" spans="1:26" s="41" customFormat="1" ht="16.5" customHeight="1">
      <c r="A7" s="101"/>
      <c r="B7" s="102"/>
      <c r="C7" s="105" t="s">
        <v>22</v>
      </c>
      <c r="D7" s="130" t="s">
        <v>5</v>
      </c>
      <c r="E7" s="131"/>
      <c r="F7" s="111"/>
      <c r="G7" s="108"/>
      <c r="H7" s="109" t="s">
        <v>16</v>
      </c>
      <c r="I7" s="130" t="s">
        <v>56</v>
      </c>
      <c r="J7" s="138"/>
      <c r="K7" s="138"/>
      <c r="L7" s="138"/>
      <c r="M7" s="138"/>
      <c r="N7" s="138"/>
      <c r="O7" s="138"/>
      <c r="P7" s="139"/>
      <c r="Q7" s="131" t="s">
        <v>66</v>
      </c>
      <c r="R7" s="108"/>
      <c r="S7" s="108"/>
      <c r="T7" s="35"/>
      <c r="U7" s="35"/>
      <c r="V7" s="35"/>
      <c r="W7" s="35"/>
      <c r="X7" s="35"/>
      <c r="Y7" s="35"/>
      <c r="Z7" s="35"/>
    </row>
    <row r="8" spans="1:19" ht="15.75" customHeight="1">
      <c r="A8" s="101"/>
      <c r="B8" s="102"/>
      <c r="C8" s="108"/>
      <c r="D8" s="112"/>
      <c r="E8" s="132"/>
      <c r="F8" s="111"/>
      <c r="G8" s="108"/>
      <c r="H8" s="108"/>
      <c r="I8" s="109" t="s">
        <v>16</v>
      </c>
      <c r="J8" s="140" t="s">
        <v>5</v>
      </c>
      <c r="K8" s="141"/>
      <c r="L8" s="141"/>
      <c r="M8" s="141"/>
      <c r="N8" s="141"/>
      <c r="O8" s="141"/>
      <c r="P8" s="120"/>
      <c r="Q8" s="144"/>
      <c r="R8" s="108"/>
      <c r="S8" s="108"/>
    </row>
    <row r="9" spans="1:19" ht="15.75" customHeight="1">
      <c r="A9" s="101"/>
      <c r="B9" s="102"/>
      <c r="C9" s="108"/>
      <c r="D9" s="105" t="s">
        <v>67</v>
      </c>
      <c r="E9" s="105" t="s">
        <v>68</v>
      </c>
      <c r="F9" s="111"/>
      <c r="G9" s="108"/>
      <c r="H9" s="108"/>
      <c r="I9" s="108"/>
      <c r="J9" s="120" t="s">
        <v>69</v>
      </c>
      <c r="K9" s="121" t="s">
        <v>70</v>
      </c>
      <c r="L9" s="123" t="s">
        <v>57</v>
      </c>
      <c r="M9" s="109" t="s">
        <v>71</v>
      </c>
      <c r="N9" s="109" t="s">
        <v>58</v>
      </c>
      <c r="O9" s="109" t="s">
        <v>73</v>
      </c>
      <c r="P9" s="109" t="s">
        <v>74</v>
      </c>
      <c r="Q9" s="144"/>
      <c r="R9" s="108"/>
      <c r="S9" s="108"/>
    </row>
    <row r="10" spans="1:19" ht="60.75" customHeight="1">
      <c r="A10" s="103"/>
      <c r="B10" s="104"/>
      <c r="C10" s="106"/>
      <c r="D10" s="106"/>
      <c r="E10" s="106"/>
      <c r="F10" s="112"/>
      <c r="G10" s="106"/>
      <c r="H10" s="106"/>
      <c r="I10" s="106"/>
      <c r="J10" s="120"/>
      <c r="K10" s="121"/>
      <c r="L10" s="123"/>
      <c r="M10" s="106"/>
      <c r="N10" s="106" t="s">
        <v>58</v>
      </c>
      <c r="O10" s="106" t="s">
        <v>73</v>
      </c>
      <c r="P10" s="106" t="s">
        <v>74</v>
      </c>
      <c r="Q10" s="132"/>
      <c r="R10" s="106"/>
      <c r="S10" s="106"/>
    </row>
    <row r="11" spans="1:19" ht="11.25" customHeight="1">
      <c r="A11" s="142" t="s">
        <v>4</v>
      </c>
      <c r="B11" s="143"/>
      <c r="C11" s="48">
        <v>1</v>
      </c>
      <c r="D11" s="48">
        <v>2</v>
      </c>
      <c r="E11" s="48">
        <v>3</v>
      </c>
      <c r="F11" s="48">
        <v>4</v>
      </c>
      <c r="G11" s="48">
        <v>5</v>
      </c>
      <c r="H11" s="48">
        <v>6</v>
      </c>
      <c r="I11" s="48">
        <v>7</v>
      </c>
      <c r="J11" s="48">
        <v>8</v>
      </c>
      <c r="K11" s="48">
        <v>9</v>
      </c>
      <c r="L11" s="48">
        <v>10</v>
      </c>
      <c r="M11" s="48">
        <v>11</v>
      </c>
      <c r="N11" s="48">
        <v>12</v>
      </c>
      <c r="O11" s="48">
        <v>13</v>
      </c>
      <c r="P11" s="48">
        <v>14</v>
      </c>
      <c r="Q11" s="48">
        <v>15</v>
      </c>
      <c r="R11" s="48">
        <v>16</v>
      </c>
      <c r="S11" s="48">
        <v>17</v>
      </c>
    </row>
    <row r="12" spans="1:19" ht="14.25" customHeight="1">
      <c r="A12" s="58" t="s">
        <v>23</v>
      </c>
      <c r="B12" s="59" t="s">
        <v>81</v>
      </c>
      <c r="C12" s="60">
        <f>D12+E12</f>
        <v>41</v>
      </c>
      <c r="D12" s="61">
        <v>7</v>
      </c>
      <c r="E12" s="61">
        <v>34</v>
      </c>
      <c r="F12" s="61">
        <v>2</v>
      </c>
      <c r="G12" s="70">
        <v>0</v>
      </c>
      <c r="H12" s="61">
        <f aca="true" t="shared" si="0" ref="H12:H18">I12+Q12</f>
        <v>39</v>
      </c>
      <c r="I12" s="61">
        <f aca="true" t="shared" si="1" ref="I12:I18">J12+K12+L12+M12+N12+O12+P12</f>
        <v>32</v>
      </c>
      <c r="J12" s="61">
        <v>7</v>
      </c>
      <c r="K12" s="70">
        <v>0</v>
      </c>
      <c r="L12" s="61">
        <v>25</v>
      </c>
      <c r="M12" s="70">
        <v>0</v>
      </c>
      <c r="N12" s="70">
        <v>0</v>
      </c>
      <c r="O12" s="70">
        <v>0</v>
      </c>
      <c r="P12" s="70">
        <v>0</v>
      </c>
      <c r="Q12" s="63">
        <v>7</v>
      </c>
      <c r="R12" s="63">
        <f aca="true" t="shared" si="2" ref="R12:R19">C12-F12-G12-J12-K12</f>
        <v>32</v>
      </c>
      <c r="S12" s="64">
        <f>(J12+K12)/I12</f>
        <v>0.21875</v>
      </c>
    </row>
    <row r="13" spans="1:19" ht="14.25" customHeight="1">
      <c r="A13" s="58" t="s">
        <v>24</v>
      </c>
      <c r="B13" s="59" t="s">
        <v>80</v>
      </c>
      <c r="C13" s="60">
        <f aca="true" t="shared" si="3" ref="C13:C18">D13+E13</f>
        <v>213</v>
      </c>
      <c r="D13" s="61">
        <v>177</v>
      </c>
      <c r="E13" s="61">
        <v>36</v>
      </c>
      <c r="F13" s="61">
        <v>3</v>
      </c>
      <c r="G13" s="70">
        <v>0</v>
      </c>
      <c r="H13" s="61">
        <f t="shared" si="0"/>
        <v>210</v>
      </c>
      <c r="I13" s="61">
        <f t="shared" si="1"/>
        <v>170</v>
      </c>
      <c r="J13" s="61">
        <v>15</v>
      </c>
      <c r="K13" s="70">
        <v>0</v>
      </c>
      <c r="L13" s="61">
        <v>61</v>
      </c>
      <c r="M13" s="61">
        <v>1</v>
      </c>
      <c r="N13" s="70">
        <v>0</v>
      </c>
      <c r="O13" s="70">
        <v>0</v>
      </c>
      <c r="P13" s="62">
        <v>93</v>
      </c>
      <c r="Q13" s="63">
        <v>40</v>
      </c>
      <c r="R13" s="63">
        <f t="shared" si="2"/>
        <v>195</v>
      </c>
      <c r="S13" s="64">
        <f aca="true" t="shared" si="4" ref="S13:S19">(J13+K13)/I13</f>
        <v>0.08823529411764706</v>
      </c>
    </row>
    <row r="14" spans="1:19" ht="14.25" customHeight="1">
      <c r="A14" s="58" t="s">
        <v>25</v>
      </c>
      <c r="B14" s="59" t="s">
        <v>82</v>
      </c>
      <c r="C14" s="60">
        <f t="shared" si="3"/>
        <v>127</v>
      </c>
      <c r="D14" s="61">
        <v>107</v>
      </c>
      <c r="E14" s="61">
        <v>20</v>
      </c>
      <c r="F14" s="70">
        <v>0</v>
      </c>
      <c r="G14" s="70">
        <v>0</v>
      </c>
      <c r="H14" s="61">
        <f t="shared" si="0"/>
        <v>127</v>
      </c>
      <c r="I14" s="61">
        <f t="shared" si="1"/>
        <v>106</v>
      </c>
      <c r="J14" s="61">
        <v>9</v>
      </c>
      <c r="K14" s="70">
        <v>0</v>
      </c>
      <c r="L14" s="61">
        <v>26</v>
      </c>
      <c r="M14" s="61">
        <v>9</v>
      </c>
      <c r="N14" s="70">
        <v>0</v>
      </c>
      <c r="O14" s="70">
        <v>0</v>
      </c>
      <c r="P14" s="62">
        <v>62</v>
      </c>
      <c r="Q14" s="63">
        <v>21</v>
      </c>
      <c r="R14" s="63">
        <f t="shared" si="2"/>
        <v>118</v>
      </c>
      <c r="S14" s="64">
        <f t="shared" si="4"/>
        <v>0.08490566037735849</v>
      </c>
    </row>
    <row r="15" spans="1:19" ht="14.25" customHeight="1">
      <c r="A15" s="58" t="s">
        <v>37</v>
      </c>
      <c r="B15" s="59" t="s">
        <v>83</v>
      </c>
      <c r="C15" s="60">
        <f t="shared" si="3"/>
        <v>186</v>
      </c>
      <c r="D15" s="61">
        <v>131</v>
      </c>
      <c r="E15" s="61">
        <v>55</v>
      </c>
      <c r="F15" s="70">
        <v>0</v>
      </c>
      <c r="G15" s="70">
        <v>0</v>
      </c>
      <c r="H15" s="61">
        <f t="shared" si="0"/>
        <v>186</v>
      </c>
      <c r="I15" s="61">
        <f t="shared" si="1"/>
        <v>153</v>
      </c>
      <c r="J15" s="61">
        <v>23</v>
      </c>
      <c r="K15" s="61">
        <v>1</v>
      </c>
      <c r="L15" s="61">
        <v>71</v>
      </c>
      <c r="M15" s="61">
        <v>1</v>
      </c>
      <c r="N15" s="70">
        <v>0</v>
      </c>
      <c r="O15" s="70">
        <v>0</v>
      </c>
      <c r="P15" s="62">
        <v>57</v>
      </c>
      <c r="Q15" s="63">
        <v>33</v>
      </c>
      <c r="R15" s="63">
        <f t="shared" si="2"/>
        <v>162</v>
      </c>
      <c r="S15" s="64">
        <f t="shared" si="4"/>
        <v>0.1568627450980392</v>
      </c>
    </row>
    <row r="16" spans="1:19" ht="14.25" customHeight="1">
      <c r="A16" s="58" t="s">
        <v>38</v>
      </c>
      <c r="B16" s="59" t="s">
        <v>84</v>
      </c>
      <c r="C16" s="60">
        <f t="shared" si="3"/>
        <v>155</v>
      </c>
      <c r="D16" s="61">
        <v>118</v>
      </c>
      <c r="E16" s="61">
        <v>37</v>
      </c>
      <c r="F16" s="70">
        <v>0</v>
      </c>
      <c r="G16" s="70">
        <v>0</v>
      </c>
      <c r="H16" s="61">
        <f t="shared" si="0"/>
        <v>155</v>
      </c>
      <c r="I16" s="61">
        <f t="shared" si="1"/>
        <v>120</v>
      </c>
      <c r="J16" s="61">
        <v>5</v>
      </c>
      <c r="K16" s="70">
        <v>0</v>
      </c>
      <c r="L16" s="61">
        <v>84</v>
      </c>
      <c r="M16" s="61">
        <v>15</v>
      </c>
      <c r="N16" s="70">
        <v>0</v>
      </c>
      <c r="O16" s="70">
        <v>0</v>
      </c>
      <c r="P16" s="62">
        <v>16</v>
      </c>
      <c r="Q16" s="63">
        <v>35</v>
      </c>
      <c r="R16" s="63">
        <f t="shared" si="2"/>
        <v>150</v>
      </c>
      <c r="S16" s="64">
        <f t="shared" si="4"/>
        <v>0.041666666666666664</v>
      </c>
    </row>
    <row r="17" spans="1:19" ht="14.25" customHeight="1">
      <c r="A17" s="58" t="s">
        <v>39</v>
      </c>
      <c r="B17" s="65" t="s">
        <v>85</v>
      </c>
      <c r="C17" s="60">
        <f t="shared" si="3"/>
        <v>183</v>
      </c>
      <c r="D17" s="66">
        <v>131</v>
      </c>
      <c r="E17" s="66">
        <v>52</v>
      </c>
      <c r="F17" s="66">
        <v>2</v>
      </c>
      <c r="G17" s="70">
        <v>0</v>
      </c>
      <c r="H17" s="61">
        <f t="shared" si="0"/>
        <v>181</v>
      </c>
      <c r="I17" s="61">
        <f t="shared" si="1"/>
        <v>166</v>
      </c>
      <c r="J17" s="66">
        <v>17</v>
      </c>
      <c r="K17" s="70">
        <v>0</v>
      </c>
      <c r="L17" s="66">
        <v>76</v>
      </c>
      <c r="M17" s="66">
        <v>10</v>
      </c>
      <c r="N17" s="70">
        <v>0</v>
      </c>
      <c r="O17" s="70">
        <v>0</v>
      </c>
      <c r="P17" s="67">
        <v>63</v>
      </c>
      <c r="Q17" s="68">
        <v>15</v>
      </c>
      <c r="R17" s="63">
        <f t="shared" si="2"/>
        <v>164</v>
      </c>
      <c r="S17" s="64">
        <f t="shared" si="4"/>
        <v>0.10240963855421686</v>
      </c>
    </row>
    <row r="18" spans="1:19" ht="14.25" customHeight="1">
      <c r="A18" s="58" t="s">
        <v>40</v>
      </c>
      <c r="B18" s="59" t="s">
        <v>86</v>
      </c>
      <c r="C18" s="60">
        <f t="shared" si="3"/>
        <v>114</v>
      </c>
      <c r="D18" s="61">
        <v>89</v>
      </c>
      <c r="E18" s="61">
        <v>25</v>
      </c>
      <c r="F18" s="70">
        <v>0</v>
      </c>
      <c r="G18" s="70">
        <v>0</v>
      </c>
      <c r="H18" s="61">
        <f t="shared" si="0"/>
        <v>114</v>
      </c>
      <c r="I18" s="61">
        <f t="shared" si="1"/>
        <v>104</v>
      </c>
      <c r="J18" s="61">
        <v>12</v>
      </c>
      <c r="K18" s="70">
        <v>0</v>
      </c>
      <c r="L18" s="61">
        <v>72</v>
      </c>
      <c r="M18" s="61">
        <v>15</v>
      </c>
      <c r="N18" s="70">
        <v>0</v>
      </c>
      <c r="O18" s="70">
        <v>0</v>
      </c>
      <c r="P18" s="62">
        <v>5</v>
      </c>
      <c r="Q18" s="63">
        <v>10</v>
      </c>
      <c r="R18" s="63">
        <f t="shared" si="2"/>
        <v>102</v>
      </c>
      <c r="S18" s="64">
        <f t="shared" si="4"/>
        <v>0.11538461538461539</v>
      </c>
    </row>
    <row r="19" spans="1:19" ht="14.25" customHeight="1">
      <c r="A19" s="58"/>
      <c r="B19" s="69" t="s">
        <v>91</v>
      </c>
      <c r="C19" s="60">
        <f>SUM(C12:C18)</f>
        <v>1019</v>
      </c>
      <c r="D19" s="60">
        <f aca="true" t="shared" si="5" ref="D19:Q19">SUM(D12:D18)</f>
        <v>760</v>
      </c>
      <c r="E19" s="60">
        <f t="shared" si="5"/>
        <v>259</v>
      </c>
      <c r="F19" s="60">
        <f t="shared" si="5"/>
        <v>7</v>
      </c>
      <c r="G19" s="60">
        <f t="shared" si="5"/>
        <v>0</v>
      </c>
      <c r="H19" s="60">
        <f t="shared" si="5"/>
        <v>1012</v>
      </c>
      <c r="I19" s="60">
        <f t="shared" si="5"/>
        <v>851</v>
      </c>
      <c r="J19" s="60">
        <f t="shared" si="5"/>
        <v>88</v>
      </c>
      <c r="K19" s="60">
        <f t="shared" si="5"/>
        <v>1</v>
      </c>
      <c r="L19" s="60">
        <f t="shared" si="5"/>
        <v>415</v>
      </c>
      <c r="M19" s="60">
        <f t="shared" si="5"/>
        <v>51</v>
      </c>
      <c r="N19" s="60">
        <f t="shared" si="5"/>
        <v>0</v>
      </c>
      <c r="O19" s="60">
        <f t="shared" si="5"/>
        <v>0</v>
      </c>
      <c r="P19" s="60">
        <f t="shared" si="5"/>
        <v>296</v>
      </c>
      <c r="Q19" s="60">
        <f t="shared" si="5"/>
        <v>161</v>
      </c>
      <c r="R19" s="63">
        <f t="shared" si="2"/>
        <v>923</v>
      </c>
      <c r="S19" s="64">
        <f t="shared" si="4"/>
        <v>0.1045828437132785</v>
      </c>
    </row>
    <row r="20" spans="1:20" s="28" customFormat="1" ht="20.25" customHeight="1">
      <c r="A20" s="125"/>
      <c r="B20" s="125"/>
      <c r="C20" s="125"/>
      <c r="D20" s="125"/>
      <c r="E20" s="125"/>
      <c r="F20" s="44"/>
      <c r="G20" s="44"/>
      <c r="H20" s="44"/>
      <c r="I20" s="44"/>
      <c r="J20" s="44"/>
      <c r="K20" s="44"/>
      <c r="L20" s="44"/>
      <c r="M20" s="44"/>
      <c r="N20" s="149" t="s">
        <v>97</v>
      </c>
      <c r="O20" s="149"/>
      <c r="P20" s="149"/>
      <c r="Q20" s="149"/>
      <c r="R20" s="149"/>
      <c r="S20" s="149"/>
      <c r="T20" s="31"/>
    </row>
    <row r="21" spans="1:20" s="38" customFormat="1" ht="19.5" customHeight="1">
      <c r="A21" s="34"/>
      <c r="B21" s="126" t="s">
        <v>3</v>
      </c>
      <c r="C21" s="126"/>
      <c r="D21" s="126"/>
      <c r="E21" s="126"/>
      <c r="F21" s="45"/>
      <c r="G21" s="45"/>
      <c r="H21" s="45"/>
      <c r="I21" s="45"/>
      <c r="J21" s="45"/>
      <c r="K21" s="45"/>
      <c r="L21" s="45"/>
      <c r="M21" s="45"/>
      <c r="N21" s="107" t="s">
        <v>92</v>
      </c>
      <c r="O21" s="107"/>
      <c r="P21" s="107"/>
      <c r="Q21" s="107"/>
      <c r="R21" s="107"/>
      <c r="S21" s="107"/>
      <c r="T21" s="34"/>
    </row>
    <row r="22" spans="2:19" ht="15.75">
      <c r="B22" s="134" t="s">
        <v>35</v>
      </c>
      <c r="C22" s="134"/>
      <c r="D22" s="134"/>
      <c r="E22" s="33"/>
      <c r="F22" s="33"/>
      <c r="G22" s="33"/>
      <c r="H22" s="33"/>
      <c r="I22" s="33"/>
      <c r="J22" s="33"/>
      <c r="K22" s="33"/>
      <c r="L22" s="33"/>
      <c r="M22" s="33"/>
      <c r="N22" s="147" t="s">
        <v>72</v>
      </c>
      <c r="O22" s="147"/>
      <c r="P22" s="147"/>
      <c r="Q22" s="147"/>
      <c r="R22" s="147"/>
      <c r="S22" s="147"/>
    </row>
    <row r="23" spans="4:17" ht="15.75">
      <c r="D23" s="33"/>
      <c r="E23" s="33"/>
      <c r="F23" s="33"/>
      <c r="G23" s="33"/>
      <c r="H23" s="33"/>
      <c r="I23" s="33"/>
      <c r="J23" s="33"/>
      <c r="K23" s="33"/>
      <c r="L23" s="33"/>
      <c r="M23" s="33"/>
      <c r="N23" s="33"/>
      <c r="O23" s="33"/>
      <c r="P23" s="33"/>
      <c r="Q23" s="33"/>
    </row>
    <row r="24" spans="4:17" ht="15.75">
      <c r="D24" s="33"/>
      <c r="E24" s="33"/>
      <c r="F24" s="33"/>
      <c r="G24" s="33"/>
      <c r="H24" s="33"/>
      <c r="I24" s="33"/>
      <c r="J24" s="33"/>
      <c r="K24" s="33"/>
      <c r="L24" s="33"/>
      <c r="M24" s="33"/>
      <c r="N24" s="33"/>
      <c r="O24" s="33"/>
      <c r="P24" s="33"/>
      <c r="Q24" s="33"/>
    </row>
    <row r="25" spans="1:17" ht="15.75" hidden="1">
      <c r="A25" s="29" t="s">
        <v>20</v>
      </c>
      <c r="D25" s="33"/>
      <c r="E25" s="33"/>
      <c r="F25" s="33"/>
      <c r="G25" s="33"/>
      <c r="H25" s="33"/>
      <c r="I25" s="33"/>
      <c r="J25" s="33"/>
      <c r="K25" s="33"/>
      <c r="L25" s="33"/>
      <c r="M25" s="33"/>
      <c r="N25" s="33"/>
      <c r="O25" s="33"/>
      <c r="P25" s="33"/>
      <c r="Q25" s="33"/>
    </row>
    <row r="26" spans="2:17" ht="15.75" hidden="1">
      <c r="B26" s="146" t="s">
        <v>26</v>
      </c>
      <c r="C26" s="146"/>
      <c r="D26" s="146"/>
      <c r="E26" s="146"/>
      <c r="F26" s="146"/>
      <c r="G26" s="146"/>
      <c r="H26" s="146"/>
      <c r="I26" s="146"/>
      <c r="J26" s="146"/>
      <c r="K26" s="146"/>
      <c r="L26" s="146"/>
      <c r="M26" s="146"/>
      <c r="N26" s="146"/>
      <c r="O26" s="146"/>
      <c r="P26" s="33"/>
      <c r="Q26" s="33"/>
    </row>
    <row r="27" spans="2:17" ht="15.75" hidden="1">
      <c r="B27" s="146" t="s">
        <v>30</v>
      </c>
      <c r="C27" s="146"/>
      <c r="D27" s="146"/>
      <c r="E27" s="146"/>
      <c r="F27" s="146"/>
      <c r="G27" s="146"/>
      <c r="H27" s="146"/>
      <c r="I27" s="146"/>
      <c r="J27" s="146"/>
      <c r="K27" s="146"/>
      <c r="L27" s="146"/>
      <c r="M27" s="146"/>
      <c r="N27" s="146"/>
      <c r="O27" s="146"/>
      <c r="P27" s="33"/>
      <c r="Q27" s="33"/>
    </row>
    <row r="28" spans="2:17" ht="15.75" hidden="1">
      <c r="B28" s="146" t="s">
        <v>27</v>
      </c>
      <c r="C28" s="146"/>
      <c r="D28" s="146"/>
      <c r="E28" s="146"/>
      <c r="F28" s="146"/>
      <c r="G28" s="146"/>
      <c r="H28" s="146"/>
      <c r="I28" s="146"/>
      <c r="J28" s="146"/>
      <c r="K28" s="146"/>
      <c r="L28" s="146"/>
      <c r="M28" s="146"/>
      <c r="N28" s="146"/>
      <c r="O28" s="146"/>
      <c r="P28" s="33"/>
      <c r="Q28" s="33"/>
    </row>
    <row r="29" spans="1:16" ht="15.75" customHeight="1" hidden="1">
      <c r="A29" s="42"/>
      <c r="B29" s="148" t="s">
        <v>28</v>
      </c>
      <c r="C29" s="148"/>
      <c r="D29" s="148"/>
      <c r="E29" s="148"/>
      <c r="F29" s="148"/>
      <c r="G29" s="148"/>
      <c r="H29" s="148"/>
      <c r="I29" s="148"/>
      <c r="J29" s="148"/>
      <c r="K29" s="148"/>
      <c r="L29" s="148"/>
      <c r="M29" s="148"/>
      <c r="N29" s="148"/>
      <c r="O29" s="148"/>
      <c r="P29" s="42"/>
    </row>
    <row r="30" spans="1:16" ht="15.75" customHeight="1">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sheetData>
  <sheetProtection/>
  <mergeCells count="41">
    <mergeCell ref="N20:S20"/>
    <mergeCell ref="C7:C10"/>
    <mergeCell ref="B26:O26"/>
    <mergeCell ref="D9:D10"/>
    <mergeCell ref="B27:O27"/>
    <mergeCell ref="S6:S10"/>
    <mergeCell ref="B29:O29"/>
    <mergeCell ref="Q7:Q10"/>
    <mergeCell ref="I8:I10"/>
    <mergeCell ref="J8:P8"/>
    <mergeCell ref="N9:N10"/>
    <mergeCell ref="E1:O1"/>
    <mergeCell ref="E2:O2"/>
    <mergeCell ref="E3:O3"/>
    <mergeCell ref="F6:F10"/>
    <mergeCell ref="G6:G10"/>
    <mergeCell ref="N22:S22"/>
    <mergeCell ref="H6:Q6"/>
    <mergeCell ref="A20:E20"/>
    <mergeCell ref="J9:J10"/>
    <mergeCell ref="D7:E8"/>
    <mergeCell ref="B28:O28"/>
    <mergeCell ref="A11:B11"/>
    <mergeCell ref="B21:E21"/>
    <mergeCell ref="N21:S21"/>
    <mergeCell ref="B22:D22"/>
    <mergeCell ref="A3:D3"/>
    <mergeCell ref="H7:H10"/>
    <mergeCell ref="A6:B10"/>
    <mergeCell ref="I7:P7"/>
    <mergeCell ref="K9:K10"/>
    <mergeCell ref="A2:D2"/>
    <mergeCell ref="O9:O10"/>
    <mergeCell ref="L9:L10"/>
    <mergeCell ref="R6:R10"/>
    <mergeCell ref="P9:P10"/>
    <mergeCell ref="P2:S2"/>
    <mergeCell ref="P4:S4"/>
    <mergeCell ref="M9:M10"/>
    <mergeCell ref="E9:E10"/>
    <mergeCell ref="C6:E6"/>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2015-12-01T01:25:19Z</cp:lastPrinted>
  <dcterms:created xsi:type="dcterms:W3CDTF">2004-03-07T02:36:29Z</dcterms:created>
  <dcterms:modified xsi:type="dcterms:W3CDTF">2015-12-01T01:29:21Z</dcterms:modified>
  <cp:category/>
  <cp:version/>
  <cp:contentType/>
  <cp:contentStatus/>
</cp:coreProperties>
</file>